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80" windowHeight="7305"/>
  </bookViews>
  <sheets>
    <sheet name="круглосуточный стационар" sheetId="1" r:id="rId1"/>
    <sheet name="дневной стационар" sheetId="2" r:id="rId2"/>
  </sheets>
  <externalReferences>
    <externalReference r:id="rId3"/>
  </externalReferences>
  <definedNames>
    <definedName name="_xlnm._FilterDatabase" localSheetId="0" hidden="1">'круглосуточный стационар'!$A$6:$L$18</definedName>
    <definedName name="_xlnm.Print_Area" localSheetId="1">'дневной стационар'!$A$1:$E$18</definedName>
    <definedName name="_xlnm.Print_Area" localSheetId="0">'круглосуточный стационар'!$A$1:$F$18</definedName>
  </definedNames>
  <calcPr calcId="125725"/>
</workbook>
</file>

<file path=xl/calcChain.xml><?xml version="1.0" encoding="utf-8"?>
<calcChain xmlns="http://schemas.openxmlformats.org/spreadsheetml/2006/main">
  <c r="A8" i="2"/>
  <c r="A9"/>
  <c r="A10" s="1"/>
  <c r="A11" s="1"/>
  <c r="A12" s="1"/>
  <c r="A13" s="1"/>
  <c r="A14" s="1"/>
  <c r="A15" s="1"/>
  <c r="A16" s="1"/>
  <c r="A17" s="1"/>
  <c r="A18" s="1"/>
  <c r="A10" i="1"/>
  <c r="A11" s="1"/>
  <c r="A12" s="1"/>
  <c r="A13" s="1"/>
  <c r="A14" s="1"/>
  <c r="A15" s="1"/>
  <c r="A16" s="1"/>
  <c r="A17" s="1"/>
  <c r="A18" s="1"/>
  <c r="A19" s="1"/>
  <c r="A9"/>
  <c r="A8"/>
  <c r="G8"/>
  <c r="J8" s="1"/>
  <c r="H8"/>
  <c r="I8"/>
  <c r="K8"/>
  <c r="F8" s="1"/>
  <c r="G9"/>
  <c r="J9" s="1"/>
  <c r="H9"/>
  <c r="I9"/>
  <c r="K9"/>
  <c r="F9" s="1"/>
  <c r="G10"/>
  <c r="J10" s="1"/>
  <c r="H10"/>
  <c r="I10"/>
  <c r="K10"/>
  <c r="F10" s="1"/>
  <c r="G11"/>
  <c r="J11" s="1"/>
  <c r="H11"/>
  <c r="I11"/>
  <c r="K11"/>
  <c r="F11" s="1"/>
  <c r="G12"/>
  <c r="J12" s="1"/>
  <c r="H12"/>
  <c r="I12"/>
  <c r="K12"/>
  <c r="F12" s="1"/>
  <c r="G13"/>
  <c r="J13" s="1"/>
  <c r="H13"/>
  <c r="I13"/>
  <c r="K13"/>
  <c r="F13" s="1"/>
  <c r="G14"/>
  <c r="J14" s="1"/>
  <c r="H14"/>
  <c r="I14"/>
  <c r="K14"/>
  <c r="F14" s="1"/>
  <c r="G15"/>
  <c r="J15" s="1"/>
  <c r="H15"/>
  <c r="I15"/>
  <c r="K15"/>
  <c r="F15" s="1"/>
  <c r="G16"/>
  <c r="J16" s="1"/>
  <c r="H16"/>
  <c r="I16"/>
  <c r="K16"/>
  <c r="F16" s="1"/>
  <c r="G17"/>
  <c r="J17" s="1"/>
  <c r="H17"/>
  <c r="I17"/>
  <c r="K17"/>
  <c r="F17" s="1"/>
  <c r="G18"/>
  <c r="J18" s="1"/>
  <c r="H18"/>
  <c r="I18"/>
  <c r="K18"/>
  <c r="F18" s="1"/>
</calcChain>
</file>

<file path=xl/sharedStrings.xml><?xml version="1.0" encoding="utf-8"?>
<sst xmlns="http://schemas.openxmlformats.org/spreadsheetml/2006/main" count="76" uniqueCount="56">
  <si>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</si>
  <si>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st19.038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</si>
  <si>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</si>
  <si>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st19.036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</si>
  <si>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</si>
  <si>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st19.035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</si>
  <si>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</si>
  <si>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st19.034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</si>
  <si>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</si>
  <si>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st19.033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</si>
  <si>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</si>
  <si>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st19.032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</si>
  <si>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</si>
  <si>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st19.031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</si>
  <si>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</si>
  <si>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st19.030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</si>
  <si>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</si>
  <si>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st19.029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</si>
  <si>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</si>
  <si>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st19.028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</si>
  <si>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</si>
  <si>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st19.027</t>
  </si>
  <si>
    <t>Тариф КСГ, руб.; КС</t>
  </si>
  <si>
    <t>Тариф КСГ, руб.;ДС</t>
  </si>
  <si>
    <t>Тариф КСГ, руб.; вариант 2</t>
  </si>
  <si>
    <t>Тариф КСГ, руб.; вариант 1</t>
  </si>
  <si>
    <t>Коэффициент относительной затратоемкости КСГ/КПГ</t>
  </si>
  <si>
    <t>Тариф КСГ, руб.; вариант БИВ</t>
  </si>
  <si>
    <t>Тариф КСГ, руб.</t>
  </si>
  <si>
    <t>Профиль (КПГ) и КСГ</t>
  </si>
  <si>
    <t>Код</t>
  </si>
  <si>
    <t>N п/п</t>
  </si>
  <si>
    <t>КС</t>
  </si>
  <si>
    <t>ДС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</si>
  <si>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</si>
  <si>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</si>
  <si>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Приложение № 25</t>
  </si>
  <si>
    <t xml:space="preserve"> к Генеральному тарифному соглашению на 2019 год</t>
  </si>
  <si>
    <t>st19.037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</si>
  <si>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</si>
  <si>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ds19.028</t>
  </si>
  <si>
    <t>ds19.027</t>
  </si>
  <si>
    <t>ds19.026</t>
  </si>
  <si>
    <t>ds19.025</t>
  </si>
  <si>
    <t>ds19.024</t>
  </si>
  <si>
    <t>ds19.023</t>
  </si>
  <si>
    <t>ds19.022</t>
  </si>
  <si>
    <t>ds19.021</t>
  </si>
  <si>
    <t>ds19.020</t>
  </si>
  <si>
    <t>ds19.019</t>
  </si>
  <si>
    <t>ds19.018</t>
  </si>
  <si>
    <t>ds08.001</t>
  </si>
  <si>
    <t>Продолжение Приложения № 25</t>
  </si>
  <si>
    <t>Тарифы на законченный случай лечения с проведением химиотерапевтического лечения по стоимости клинико-статистических групп заболеваний, с 01.01.2019 по 31.12.2019</t>
  </si>
  <si>
    <t>Тарифы на законченный случай лечения с проведением химиотерапевтического лечения в условиях дневного стационара по стоимости клинико-статистических групп заболеваний</t>
  </si>
  <si>
    <t>Тарифы на законченный случай лечения с проведением химиотерапевтического лечения в условиях круглосуточного стационара по стоимости клинико-статистических групп заболеваний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</si>
</sst>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justify"/>
    </xf>
    <xf numFmtId="164" fontId="12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/&#1055;&#1080;&#1089;&#1100;&#1084;&#1072;%20&#1052;&#1054;%202017%20&#1075;&#1086;&#1076;/&#1050;&#1057;&#1043;%202019/&#1082;%20&#1090;&#1072;&#1088;&#1080;&#1092;&#1072;&#1084;%20&#1085;&#1072;%20&#1061;&#1058;&#1051;%20&#1080;&#1079;%20&#1076;&#1086;&#1084;&#1072;%2007.12.2018/&#1058;&#1072;&#1088;&#1080;&#1092;&#1092;%20&#1050;&#1057;%20&#1080;%20&#1044;&#1057;%20&#1085;&#1072;%20&#1061;&#1058;&#1051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 2019"/>
      <sheetName val="ДС 2019"/>
      <sheetName val="ДС 2019 07.12.2018"/>
      <sheetName val="КС 2019 07.12.2018"/>
    </sheetNames>
    <sheetDataSet>
      <sheetData sheetId="0"/>
      <sheetData sheetId="1">
        <row r="93">
          <cell r="E93">
            <v>0.76</v>
          </cell>
          <cell r="F93">
            <v>11069.53</v>
          </cell>
          <cell r="G93">
            <v>15374.39</v>
          </cell>
        </row>
        <row r="94">
          <cell r="E94">
            <v>1.06</v>
          </cell>
          <cell r="F94">
            <v>15439.08</v>
          </cell>
          <cell r="G94">
            <v>21443.23</v>
          </cell>
        </row>
        <row r="95">
          <cell r="E95">
            <v>1.51</v>
          </cell>
          <cell r="F95">
            <v>21993.41</v>
          </cell>
          <cell r="G95">
            <v>30546.48</v>
          </cell>
        </row>
        <row r="96">
          <cell r="E96">
            <v>2.4</v>
          </cell>
          <cell r="F96">
            <v>34956.410000000003</v>
          </cell>
          <cell r="G96">
            <v>48550.7</v>
          </cell>
        </row>
        <row r="97">
          <cell r="E97">
            <v>4.26</v>
          </cell>
          <cell r="F97">
            <v>62047.62</v>
          </cell>
          <cell r="G97">
            <v>86177.5</v>
          </cell>
        </row>
        <row r="98">
          <cell r="E98">
            <v>7.09</v>
          </cell>
          <cell r="F98">
            <v>103267.06</v>
          </cell>
          <cell r="G98">
            <v>143426.87</v>
          </cell>
        </row>
        <row r="99">
          <cell r="E99">
            <v>9.4600000000000009</v>
          </cell>
          <cell r="F99">
            <v>137786.51</v>
          </cell>
          <cell r="G99">
            <v>191370.69</v>
          </cell>
        </row>
        <row r="100">
          <cell r="E100">
            <v>14.57</v>
          </cell>
          <cell r="F100">
            <v>212214.53</v>
          </cell>
          <cell r="G100">
            <v>294743.23</v>
          </cell>
        </row>
        <row r="101">
          <cell r="E101">
            <v>20.010000000000002</v>
          </cell>
          <cell r="F101">
            <v>291449.05</v>
          </cell>
          <cell r="G101">
            <v>404791.49</v>
          </cell>
        </row>
        <row r="102">
          <cell r="E102">
            <v>38.1</v>
          </cell>
          <cell r="F102">
            <v>554932.98</v>
          </cell>
          <cell r="G102">
            <v>770742.43</v>
          </cell>
        </row>
        <row r="103">
          <cell r="E103">
            <v>2.4</v>
          </cell>
          <cell r="F103">
            <v>34956.410000000003</v>
          </cell>
          <cell r="G103">
            <v>48550.7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Normal="100" workbookViewId="0">
      <selection activeCell="A4" sqref="A4:E4"/>
    </sheetView>
  </sheetViews>
  <sheetFormatPr defaultRowHeight="18.75" customHeight="1"/>
  <cols>
    <col min="2" max="2" width="11.28515625" customWidth="1"/>
    <col min="3" max="3" width="70.28515625" customWidth="1"/>
    <col min="4" max="4" width="19.7109375" customWidth="1"/>
    <col min="5" max="5" width="16.140625" customWidth="1"/>
    <col min="6" max="7" width="16.28515625" hidden="1" customWidth="1"/>
    <col min="8" max="8" width="16.140625" hidden="1" customWidth="1"/>
    <col min="9" max="12" width="15.42578125" hidden="1" customWidth="1"/>
  </cols>
  <sheetData>
    <row r="1" spans="1:12" ht="13.5" customHeight="1">
      <c r="A1" s="29" t="s">
        <v>36</v>
      </c>
      <c r="B1" s="29"/>
      <c r="C1" s="29"/>
      <c r="D1" s="29"/>
      <c r="E1" s="29"/>
      <c r="F1" s="13"/>
    </row>
    <row r="2" spans="1:12" ht="12" customHeight="1">
      <c r="A2" s="29" t="s">
        <v>37</v>
      </c>
      <c r="B2" s="29"/>
      <c r="C2" s="29"/>
      <c r="D2" s="29"/>
      <c r="E2" s="29"/>
      <c r="F2" s="21"/>
    </row>
    <row r="3" spans="1:12" ht="39" customHeight="1">
      <c r="A3" s="35" t="s">
        <v>53</v>
      </c>
      <c r="B3" s="35"/>
      <c r="C3" s="35"/>
      <c r="D3" s="35"/>
      <c r="E3" s="35"/>
      <c r="F3" s="21"/>
    </row>
    <row r="4" spans="1:12" ht="34.5" customHeight="1">
      <c r="A4" s="33" t="s">
        <v>55</v>
      </c>
      <c r="B4" s="33"/>
      <c r="C4" s="33"/>
      <c r="D4" s="33"/>
      <c r="E4" s="33"/>
      <c r="F4" s="13"/>
    </row>
    <row r="5" spans="1:12" ht="15.75">
      <c r="A5" s="13"/>
      <c r="B5" s="13"/>
      <c r="C5" s="13"/>
      <c r="D5" s="13"/>
      <c r="E5" s="13"/>
      <c r="G5" s="30"/>
      <c r="H5" s="31"/>
      <c r="I5" s="32"/>
      <c r="J5" s="12" t="s">
        <v>33</v>
      </c>
      <c r="K5" s="12" t="s">
        <v>32</v>
      </c>
      <c r="L5" s="11"/>
    </row>
    <row r="6" spans="1:12" ht="66.75" customHeight="1">
      <c r="A6" s="3" t="s">
        <v>31</v>
      </c>
      <c r="B6" s="3" t="s">
        <v>30</v>
      </c>
      <c r="C6" s="3" t="s">
        <v>29</v>
      </c>
      <c r="D6" s="3" t="s">
        <v>26</v>
      </c>
      <c r="E6" s="3" t="s">
        <v>28</v>
      </c>
      <c r="F6" s="10" t="s">
        <v>27</v>
      </c>
      <c r="G6" s="10" t="s">
        <v>26</v>
      </c>
      <c r="H6" s="10" t="s">
        <v>25</v>
      </c>
      <c r="I6" s="10" t="s">
        <v>24</v>
      </c>
      <c r="J6" s="10" t="s">
        <v>23</v>
      </c>
      <c r="K6" s="10" t="s">
        <v>22</v>
      </c>
      <c r="L6" s="9"/>
    </row>
    <row r="7" spans="1:12" s="17" customFormat="1" ht="47.25" customHeight="1">
      <c r="A7" s="18">
        <v>1</v>
      </c>
      <c r="B7" s="18" t="s">
        <v>34</v>
      </c>
      <c r="C7" s="19" t="s">
        <v>35</v>
      </c>
      <c r="D7" s="18">
        <v>4.37</v>
      </c>
      <c r="E7" s="20">
        <v>138294.42000000001</v>
      </c>
      <c r="F7" s="14"/>
      <c r="G7" s="15"/>
      <c r="H7" s="15"/>
      <c r="I7" s="15"/>
      <c r="J7" s="15"/>
      <c r="K7" s="15"/>
      <c r="L7" s="16"/>
    </row>
    <row r="8" spans="1:12" s="1" customFormat="1" ht="49.5">
      <c r="A8" s="7">
        <f>A7+1</f>
        <v>2</v>
      </c>
      <c r="B8" s="7" t="s">
        <v>21</v>
      </c>
      <c r="C8" s="8" t="s">
        <v>20</v>
      </c>
      <c r="D8" s="7">
        <v>0.56999999999999995</v>
      </c>
      <c r="E8" s="20">
        <v>18038.400000000001</v>
      </c>
      <c r="F8" s="2" t="e">
        <f t="shared" ref="F8:F18" si="0">K8</f>
        <v>#REF!</v>
      </c>
      <c r="G8" s="6">
        <f>'[1]ДС 2019'!E93</f>
        <v>0.76</v>
      </c>
      <c r="H8" s="6">
        <f>'[1]ДС 2019'!F93</f>
        <v>11069.53</v>
      </c>
      <c r="I8" s="6">
        <f>'[1]ДС 2019'!G93</f>
        <v>15374.39</v>
      </c>
      <c r="J8" s="6" t="e">
        <f>ROUND(#REF!*G8,2)</f>
        <v>#REF!</v>
      </c>
      <c r="K8" s="6" t="e">
        <f>ROUND(#REF!*D8,2)</f>
        <v>#REF!</v>
      </c>
      <c r="L8" s="4"/>
    </row>
    <row r="9" spans="1:12" s="1" customFormat="1" ht="49.5">
      <c r="A9" s="7">
        <f t="shared" ref="A9:A19" si="1">A8+1</f>
        <v>3</v>
      </c>
      <c r="B9" s="7" t="s">
        <v>19</v>
      </c>
      <c r="C9" s="8" t="s">
        <v>18</v>
      </c>
      <c r="D9" s="7">
        <v>1</v>
      </c>
      <c r="E9" s="20">
        <v>31646.32</v>
      </c>
      <c r="F9" s="2" t="e">
        <f t="shared" si="0"/>
        <v>#REF!</v>
      </c>
      <c r="G9" s="5">
        <f>'[1]ДС 2019'!E94</f>
        <v>1.06</v>
      </c>
      <c r="H9" s="5">
        <f>'[1]ДС 2019'!F94</f>
        <v>15439.08</v>
      </c>
      <c r="I9" s="5">
        <f>'[1]ДС 2019'!G94</f>
        <v>21443.23</v>
      </c>
      <c r="J9" s="5" t="e">
        <f>ROUND(#REF!*G9,2)</f>
        <v>#REF!</v>
      </c>
      <c r="K9" s="5" t="e">
        <f>ROUND(#REF!*D9,2)</f>
        <v>#REF!</v>
      </c>
      <c r="L9" s="4"/>
    </row>
    <row r="10" spans="1:12" s="1" customFormat="1" ht="49.5">
      <c r="A10" s="7">
        <f t="shared" si="1"/>
        <v>4</v>
      </c>
      <c r="B10" s="7" t="s">
        <v>17</v>
      </c>
      <c r="C10" s="8" t="s">
        <v>16</v>
      </c>
      <c r="D10" s="7">
        <v>1.67</v>
      </c>
      <c r="E10" s="20">
        <v>52849.35</v>
      </c>
      <c r="F10" s="2" t="e">
        <f t="shared" si="0"/>
        <v>#REF!</v>
      </c>
      <c r="G10" s="5">
        <f>'[1]ДС 2019'!E95</f>
        <v>1.51</v>
      </c>
      <c r="H10" s="5">
        <f>'[1]ДС 2019'!F95</f>
        <v>21993.41</v>
      </c>
      <c r="I10" s="5">
        <f>'[1]ДС 2019'!G95</f>
        <v>30546.48</v>
      </c>
      <c r="J10" s="5" t="e">
        <f>ROUND(#REF!*G10,2)</f>
        <v>#REF!</v>
      </c>
      <c r="K10" s="5" t="e">
        <f>ROUND(#REF!*D10,2)</f>
        <v>#REF!</v>
      </c>
      <c r="L10" s="4"/>
    </row>
    <row r="11" spans="1:12" s="1" customFormat="1" ht="49.5">
      <c r="A11" s="7">
        <f t="shared" si="1"/>
        <v>5</v>
      </c>
      <c r="B11" s="7" t="s">
        <v>15</v>
      </c>
      <c r="C11" s="8" t="s">
        <v>14</v>
      </c>
      <c r="D11" s="7">
        <v>2.1800000000000002</v>
      </c>
      <c r="E11" s="20">
        <v>68988.98</v>
      </c>
      <c r="F11" s="2" t="e">
        <f t="shared" si="0"/>
        <v>#REF!</v>
      </c>
      <c r="G11" s="5">
        <f>'[1]ДС 2019'!E96</f>
        <v>2.4</v>
      </c>
      <c r="H11" s="5">
        <f>'[1]ДС 2019'!F96</f>
        <v>34956.410000000003</v>
      </c>
      <c r="I11" s="5">
        <f>'[1]ДС 2019'!G96</f>
        <v>48550.7</v>
      </c>
      <c r="J11" s="5" t="e">
        <f>ROUND(#REF!*G11,2)</f>
        <v>#REF!</v>
      </c>
      <c r="K11" s="5" t="e">
        <f>ROUND(#REF!*D11,2)</f>
        <v>#REF!</v>
      </c>
      <c r="L11" s="4"/>
    </row>
    <row r="12" spans="1:12" s="1" customFormat="1" ht="49.5">
      <c r="A12" s="7">
        <f t="shared" si="1"/>
        <v>6</v>
      </c>
      <c r="B12" s="7" t="s">
        <v>13</v>
      </c>
      <c r="C12" s="8" t="s">
        <v>12</v>
      </c>
      <c r="D12" s="7">
        <v>2.69</v>
      </c>
      <c r="E12" s="20">
        <v>85128.6</v>
      </c>
      <c r="F12" s="2" t="e">
        <f t="shared" si="0"/>
        <v>#REF!</v>
      </c>
      <c r="G12" s="5">
        <f>'[1]ДС 2019'!E97</f>
        <v>4.26</v>
      </c>
      <c r="H12" s="5">
        <f>'[1]ДС 2019'!F97</f>
        <v>62047.62</v>
      </c>
      <c r="I12" s="5">
        <f>'[1]ДС 2019'!G97</f>
        <v>86177.5</v>
      </c>
      <c r="J12" s="5" t="e">
        <f>ROUND(#REF!*G12,2)</f>
        <v>#REF!</v>
      </c>
      <c r="K12" s="5" t="e">
        <f>ROUND(#REF!*D12,2)</f>
        <v>#REF!</v>
      </c>
      <c r="L12" s="4"/>
    </row>
    <row r="13" spans="1:12" s="1" customFormat="1" ht="49.5">
      <c r="A13" s="7">
        <f t="shared" si="1"/>
        <v>7</v>
      </c>
      <c r="B13" s="7" t="s">
        <v>11</v>
      </c>
      <c r="C13" s="8" t="s">
        <v>10</v>
      </c>
      <c r="D13" s="7">
        <v>3.44</v>
      </c>
      <c r="E13" s="20">
        <v>108863.34</v>
      </c>
      <c r="F13" s="2" t="e">
        <f t="shared" si="0"/>
        <v>#REF!</v>
      </c>
      <c r="G13" s="5">
        <f>'[1]ДС 2019'!E98</f>
        <v>7.09</v>
      </c>
      <c r="H13" s="5">
        <f>'[1]ДС 2019'!F98</f>
        <v>103267.06</v>
      </c>
      <c r="I13" s="5">
        <f>'[1]ДС 2019'!G98</f>
        <v>143426.87</v>
      </c>
      <c r="J13" s="5" t="e">
        <f>ROUND(#REF!*G13,2)</f>
        <v>#REF!</v>
      </c>
      <c r="K13" s="5" t="e">
        <f>ROUND(#REF!*D13,2)</f>
        <v>#REF!</v>
      </c>
      <c r="L13" s="4"/>
    </row>
    <row r="14" spans="1:12" s="1" customFormat="1" ht="49.5">
      <c r="A14" s="7">
        <f t="shared" si="1"/>
        <v>8</v>
      </c>
      <c r="B14" s="7" t="s">
        <v>9</v>
      </c>
      <c r="C14" s="8" t="s">
        <v>8</v>
      </c>
      <c r="D14" s="7">
        <v>4.42</v>
      </c>
      <c r="E14" s="20">
        <v>139876.73000000001</v>
      </c>
      <c r="F14" s="2" t="e">
        <f t="shared" si="0"/>
        <v>#REF!</v>
      </c>
      <c r="G14" s="5">
        <f>'[1]ДС 2019'!E99</f>
        <v>9.4600000000000009</v>
      </c>
      <c r="H14" s="5">
        <f>'[1]ДС 2019'!F99</f>
        <v>137786.51</v>
      </c>
      <c r="I14" s="5">
        <f>'[1]ДС 2019'!G99</f>
        <v>191370.69</v>
      </c>
      <c r="J14" s="5" t="e">
        <f>ROUND(#REF!*G14,2)</f>
        <v>#REF!</v>
      </c>
      <c r="K14" s="5" t="e">
        <f>ROUND(#REF!*D14,2)</f>
        <v>#REF!</v>
      </c>
      <c r="L14" s="4"/>
    </row>
    <row r="15" spans="1:12" s="1" customFormat="1" ht="49.5">
      <c r="A15" s="7">
        <f t="shared" si="1"/>
        <v>9</v>
      </c>
      <c r="B15" s="7" t="s">
        <v>7</v>
      </c>
      <c r="C15" s="8" t="s">
        <v>6</v>
      </c>
      <c r="D15" s="7">
        <v>5.39</v>
      </c>
      <c r="E15" s="20">
        <v>170573.66</v>
      </c>
      <c r="F15" s="2" t="e">
        <f t="shared" si="0"/>
        <v>#REF!</v>
      </c>
      <c r="G15" s="5">
        <f>'[1]ДС 2019'!E100</f>
        <v>14.57</v>
      </c>
      <c r="H15" s="5">
        <f>'[1]ДС 2019'!F100</f>
        <v>212214.53</v>
      </c>
      <c r="I15" s="5">
        <f>'[1]ДС 2019'!G100</f>
        <v>294743.23</v>
      </c>
      <c r="J15" s="5" t="e">
        <f>ROUND(#REF!*G15,2)</f>
        <v>#REF!</v>
      </c>
      <c r="K15" s="5" t="e">
        <f>ROUND(#REF!*D15,2)</f>
        <v>#REF!</v>
      </c>
      <c r="L15" s="4"/>
    </row>
    <row r="16" spans="1:12" s="1" customFormat="1" ht="49.5">
      <c r="A16" s="7">
        <f t="shared" si="1"/>
        <v>10</v>
      </c>
      <c r="B16" s="7" t="s">
        <v>5</v>
      </c>
      <c r="C16" s="8" t="s">
        <v>4</v>
      </c>
      <c r="D16" s="7">
        <v>8.65</v>
      </c>
      <c r="E16" s="20">
        <v>273740.67</v>
      </c>
      <c r="F16" s="2" t="e">
        <f t="shared" si="0"/>
        <v>#REF!</v>
      </c>
      <c r="G16" s="5">
        <f>'[1]ДС 2019'!E101</f>
        <v>20.010000000000002</v>
      </c>
      <c r="H16" s="5">
        <f>'[1]ДС 2019'!F101</f>
        <v>291449.05</v>
      </c>
      <c r="I16" s="5">
        <f>'[1]ДС 2019'!G101</f>
        <v>404791.49</v>
      </c>
      <c r="J16" s="5" t="e">
        <f>ROUND(#REF!*G16,2)</f>
        <v>#REF!</v>
      </c>
      <c r="K16" s="5" t="e">
        <f>ROUND(#REF!*D16,2)</f>
        <v>#REF!</v>
      </c>
      <c r="L16" s="4"/>
    </row>
    <row r="17" spans="1:12" s="1" customFormat="1" ht="49.5">
      <c r="A17" s="7">
        <f t="shared" si="1"/>
        <v>11</v>
      </c>
      <c r="B17" s="7" t="s">
        <v>3</v>
      </c>
      <c r="C17" s="8" t="s">
        <v>2</v>
      </c>
      <c r="D17" s="7">
        <v>14.64</v>
      </c>
      <c r="E17" s="20">
        <v>463302.12</v>
      </c>
      <c r="F17" s="2" t="e">
        <f t="shared" si="0"/>
        <v>#REF!</v>
      </c>
      <c r="G17" s="5">
        <f>'[1]ДС 2019'!E102</f>
        <v>38.1</v>
      </c>
      <c r="H17" s="5">
        <f>'[1]ДС 2019'!F102</f>
        <v>554932.98</v>
      </c>
      <c r="I17" s="5">
        <f>'[1]ДС 2019'!G102</f>
        <v>770742.43</v>
      </c>
      <c r="J17" s="5" t="e">
        <f>ROUND(#REF!*G17,2)</f>
        <v>#REF!</v>
      </c>
      <c r="K17" s="5" t="e">
        <f>ROUND(#REF!*D17,2)</f>
        <v>#REF!</v>
      </c>
      <c r="L17" s="4"/>
    </row>
    <row r="18" spans="1:12" s="1" customFormat="1" ht="47.25">
      <c r="A18" s="7">
        <f t="shared" si="1"/>
        <v>12</v>
      </c>
      <c r="B18" s="22" t="s">
        <v>38</v>
      </c>
      <c r="C18" s="23" t="s">
        <v>39</v>
      </c>
      <c r="D18" s="7">
        <v>3.02</v>
      </c>
      <c r="E18" s="20">
        <v>95571.89</v>
      </c>
      <c r="F18" s="2" t="e">
        <f t="shared" si="0"/>
        <v>#REF!</v>
      </c>
      <c r="G18" s="6">
        <f>'[1]ДС 2019'!E103</f>
        <v>2.4</v>
      </c>
      <c r="H18" s="6">
        <f>'[1]ДС 2019'!F103</f>
        <v>34956.410000000003</v>
      </c>
      <c r="I18" s="6">
        <f>'[1]ДС 2019'!G103</f>
        <v>48550.7</v>
      </c>
      <c r="J18" s="6" t="e">
        <f>ROUND(#REF!*G18,2)</f>
        <v>#REF!</v>
      </c>
      <c r="K18" s="6" t="e">
        <f>ROUND(#REF!*D18,2)</f>
        <v>#REF!</v>
      </c>
      <c r="L18" s="4"/>
    </row>
    <row r="19" spans="1:12" ht="49.5">
      <c r="A19" s="7">
        <f t="shared" si="1"/>
        <v>13</v>
      </c>
      <c r="B19" s="7" t="s">
        <v>1</v>
      </c>
      <c r="C19" s="8" t="s">
        <v>0</v>
      </c>
      <c r="D19" s="7">
        <v>1.42</v>
      </c>
      <c r="E19" s="20">
        <v>44937.77</v>
      </c>
    </row>
  </sheetData>
  <autoFilter ref="A6:L18"/>
  <mergeCells count="5">
    <mergeCell ref="A1:E1"/>
    <mergeCell ref="G5:I5"/>
    <mergeCell ref="A4:E4"/>
    <mergeCell ref="A2:E2"/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Normal="100" workbookViewId="0">
      <selection activeCell="A5" sqref="A5:D5"/>
    </sheetView>
  </sheetViews>
  <sheetFormatPr defaultRowHeight="15"/>
  <cols>
    <col min="2" max="2" width="12" customWidth="1"/>
    <col min="3" max="3" width="64.140625" customWidth="1"/>
    <col min="4" max="4" width="16.5703125" customWidth="1"/>
    <col min="5" max="5" width="15.140625" customWidth="1"/>
  </cols>
  <sheetData>
    <row r="1" spans="1:5">
      <c r="A1" s="29" t="s">
        <v>52</v>
      </c>
      <c r="B1" s="29"/>
      <c r="C1" s="29"/>
      <c r="D1" s="29"/>
      <c r="E1" s="29"/>
    </row>
    <row r="2" spans="1:5">
      <c r="A2" s="29" t="s">
        <v>37</v>
      </c>
      <c r="B2" s="29"/>
      <c r="C2" s="29"/>
      <c r="D2" s="29"/>
      <c r="E2" s="29"/>
    </row>
    <row r="3" spans="1:5" ht="44.25" customHeight="1">
      <c r="A3" s="35" t="s">
        <v>53</v>
      </c>
      <c r="B3" s="35"/>
      <c r="C3" s="35"/>
      <c r="D3" s="35"/>
      <c r="E3" s="35"/>
    </row>
    <row r="4" spans="1:5" ht="42.75" customHeight="1">
      <c r="A4" s="33" t="s">
        <v>54</v>
      </c>
      <c r="B4" s="33"/>
      <c r="C4" s="33"/>
      <c r="D4" s="33"/>
      <c r="E4" s="33"/>
    </row>
    <row r="5" spans="1:5">
      <c r="A5" s="34"/>
      <c r="B5" s="34"/>
      <c r="C5" s="34"/>
      <c r="D5" s="34"/>
    </row>
    <row r="6" spans="1:5" ht="63.75" customHeight="1">
      <c r="A6" s="28" t="s">
        <v>31</v>
      </c>
      <c r="B6" s="28" t="s">
        <v>30</v>
      </c>
      <c r="C6" s="28" t="s">
        <v>29</v>
      </c>
      <c r="D6" s="28" t="s">
        <v>26</v>
      </c>
      <c r="E6" s="3" t="s">
        <v>28</v>
      </c>
    </row>
    <row r="7" spans="1:5" s="17" customFormat="1" ht="52.5" customHeight="1">
      <c r="A7" s="26">
        <v>1</v>
      </c>
      <c r="B7" s="26" t="s">
        <v>51</v>
      </c>
      <c r="C7" s="27" t="s">
        <v>35</v>
      </c>
      <c r="D7" s="26">
        <v>7.95</v>
      </c>
      <c r="E7" s="25">
        <v>116179.07</v>
      </c>
    </row>
    <row r="8" spans="1:5" ht="48" customHeight="1">
      <c r="A8" s="26">
        <f t="shared" ref="A8:A18" si="0">A7+1</f>
        <v>2</v>
      </c>
      <c r="B8" s="26" t="s">
        <v>50</v>
      </c>
      <c r="C8" s="27" t="s">
        <v>20</v>
      </c>
      <c r="D8" s="26">
        <v>0.76</v>
      </c>
      <c r="E8" s="25">
        <v>11106.43</v>
      </c>
    </row>
    <row r="9" spans="1:5" ht="48" customHeight="1">
      <c r="A9" s="26">
        <f t="shared" si="0"/>
        <v>3</v>
      </c>
      <c r="B9" s="26" t="s">
        <v>49</v>
      </c>
      <c r="C9" s="27" t="s">
        <v>18</v>
      </c>
      <c r="D9" s="26">
        <v>1.06</v>
      </c>
      <c r="E9" s="25">
        <v>15490.54</v>
      </c>
    </row>
    <row r="10" spans="1:5" ht="48" customHeight="1">
      <c r="A10" s="26">
        <f t="shared" si="0"/>
        <v>4</v>
      </c>
      <c r="B10" s="26" t="s">
        <v>48</v>
      </c>
      <c r="C10" s="27" t="s">
        <v>16</v>
      </c>
      <c r="D10" s="26">
        <v>1.51</v>
      </c>
      <c r="E10" s="25">
        <v>22066.720000000001</v>
      </c>
    </row>
    <row r="11" spans="1:5" ht="48" customHeight="1">
      <c r="A11" s="26">
        <f t="shared" si="0"/>
        <v>5</v>
      </c>
      <c r="B11" s="26" t="s">
        <v>47</v>
      </c>
      <c r="C11" s="27" t="s">
        <v>14</v>
      </c>
      <c r="D11" s="26">
        <v>2.4</v>
      </c>
      <c r="E11" s="25">
        <v>35072.93</v>
      </c>
    </row>
    <row r="12" spans="1:5" ht="48" customHeight="1">
      <c r="A12" s="26">
        <f t="shared" si="0"/>
        <v>6</v>
      </c>
      <c r="B12" s="26" t="s">
        <v>46</v>
      </c>
      <c r="C12" s="27" t="s">
        <v>12</v>
      </c>
      <c r="D12" s="26">
        <v>4.26</v>
      </c>
      <c r="E12" s="25">
        <v>62254.45</v>
      </c>
    </row>
    <row r="13" spans="1:5" ht="48" customHeight="1">
      <c r="A13" s="26">
        <f t="shared" si="0"/>
        <v>7</v>
      </c>
      <c r="B13" s="26" t="s">
        <v>45</v>
      </c>
      <c r="C13" s="27" t="s">
        <v>10</v>
      </c>
      <c r="D13" s="26">
        <v>7.09</v>
      </c>
      <c r="E13" s="25">
        <v>103611.27</v>
      </c>
    </row>
    <row r="14" spans="1:5" ht="48" customHeight="1">
      <c r="A14" s="26">
        <f t="shared" si="0"/>
        <v>8</v>
      </c>
      <c r="B14" s="26" t="s">
        <v>44</v>
      </c>
      <c r="C14" s="27" t="s">
        <v>8</v>
      </c>
      <c r="D14" s="26">
        <v>9.4600000000000009</v>
      </c>
      <c r="E14" s="25">
        <v>138245.79</v>
      </c>
    </row>
    <row r="15" spans="1:5" ht="48" customHeight="1">
      <c r="A15" s="26">
        <f t="shared" si="0"/>
        <v>9</v>
      </c>
      <c r="B15" s="26" t="s">
        <v>43</v>
      </c>
      <c r="C15" s="27" t="s">
        <v>6</v>
      </c>
      <c r="D15" s="26">
        <v>14.57</v>
      </c>
      <c r="E15" s="25">
        <v>212921.9</v>
      </c>
    </row>
    <row r="16" spans="1:5" ht="48" customHeight="1">
      <c r="A16" s="26">
        <f t="shared" si="0"/>
        <v>10</v>
      </c>
      <c r="B16" s="26" t="s">
        <v>42</v>
      </c>
      <c r="C16" s="27" t="s">
        <v>4</v>
      </c>
      <c r="D16" s="26">
        <v>20.010000000000002</v>
      </c>
      <c r="E16" s="25">
        <v>292420.53999999998</v>
      </c>
    </row>
    <row r="17" spans="1:5" ht="48" customHeight="1">
      <c r="A17" s="26">
        <f t="shared" si="0"/>
        <v>11</v>
      </c>
      <c r="B17" s="26" t="s">
        <v>41</v>
      </c>
      <c r="C17" s="27" t="s">
        <v>2</v>
      </c>
      <c r="D17" s="26">
        <v>38.1</v>
      </c>
      <c r="E17" s="25">
        <v>556782.73</v>
      </c>
    </row>
    <row r="18" spans="1:5" ht="48" customHeight="1">
      <c r="A18" s="26">
        <f t="shared" si="0"/>
        <v>12</v>
      </c>
      <c r="B18" s="26" t="s">
        <v>40</v>
      </c>
      <c r="C18" s="27" t="s">
        <v>0</v>
      </c>
      <c r="D18" s="26">
        <v>2.4</v>
      </c>
      <c r="E18" s="25">
        <v>35072.93</v>
      </c>
    </row>
    <row r="19" spans="1:5" ht="133.5" customHeight="1">
      <c r="A19" s="24"/>
    </row>
    <row r="20" spans="1:5">
      <c r="A20" s="24"/>
    </row>
    <row r="21" spans="1:5">
      <c r="A21" s="24"/>
    </row>
    <row r="22" spans="1:5">
      <c r="A22" s="24"/>
    </row>
    <row r="23" spans="1:5">
      <c r="A23" s="24"/>
    </row>
  </sheetData>
  <mergeCells count="5">
    <mergeCell ref="A4:E4"/>
    <mergeCell ref="A5:D5"/>
    <mergeCell ref="A1:E1"/>
    <mergeCell ref="A2:E2"/>
    <mergeCell ref="A3:E3"/>
  </mergeCells>
  <pageMargins left="0.25" right="0.25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круглосуточный стационар</vt:lpstr>
      <vt:lpstr>дневной стационар</vt:lpstr>
      <vt:lpstr>'дневной стационар'!Область_печати</vt:lpstr>
      <vt:lpstr>'круглосуточный стационар'!Область_печати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Богорад</dc:creator>
  <cp:lastModifiedBy>Дмитриева</cp:lastModifiedBy>
  <cp:lastPrinted>2018-12-27T08:36:11Z</cp:lastPrinted>
  <dcterms:created xsi:type="dcterms:W3CDTF">2018-12-07T13:31:49Z</dcterms:created>
  <dcterms:modified xsi:type="dcterms:W3CDTF">2018-12-27T16:09:21Z</dcterms:modified>
</cp:coreProperties>
</file>